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19440" windowHeight="7245" firstSheet="1" activeTab="1"/>
  </bookViews>
  <sheets>
    <sheet name="Est.Res.Resuelto" sheetId="1" state="hidden" r:id="rId1"/>
    <sheet name="Est.Res." sheetId="2" r:id="rId2"/>
  </sheets>
  <calcPr calcId="145621"/>
</workbook>
</file>

<file path=xl/calcChain.xml><?xml version="1.0" encoding="utf-8"?>
<calcChain xmlns="http://schemas.openxmlformats.org/spreadsheetml/2006/main">
  <c r="E34" i="1" l="1"/>
  <c r="F34" i="1" s="1"/>
  <c r="H34" i="1" s="1"/>
  <c r="D34" i="1"/>
  <c r="J34" i="1" s="1"/>
  <c r="K33" i="1"/>
  <c r="J33" i="1"/>
  <c r="H33" i="1"/>
  <c r="F33" i="1"/>
  <c r="K32" i="1"/>
  <c r="J32" i="1"/>
  <c r="H32" i="1"/>
  <c r="F32" i="1"/>
  <c r="K27" i="1"/>
  <c r="J27" i="1"/>
  <c r="H27" i="1"/>
  <c r="F27" i="1"/>
  <c r="E25" i="1"/>
  <c r="F25" i="1" s="1"/>
  <c r="H25" i="1" s="1"/>
  <c r="D25" i="1"/>
  <c r="D28" i="1" s="1"/>
  <c r="K24" i="1"/>
  <c r="J24" i="1"/>
  <c r="H24" i="1"/>
  <c r="F24" i="1"/>
  <c r="K23" i="1"/>
  <c r="J23" i="1"/>
  <c r="H23" i="1"/>
  <c r="F23" i="1"/>
  <c r="K22" i="1"/>
  <c r="J22" i="1"/>
  <c r="H22" i="1"/>
  <c r="F22" i="1"/>
  <c r="K21" i="1"/>
  <c r="J21" i="1"/>
  <c r="H21" i="1"/>
  <c r="F21" i="1"/>
  <c r="K20" i="1"/>
  <c r="J20" i="1"/>
  <c r="H20" i="1"/>
  <c r="F20" i="1"/>
  <c r="J17" i="1"/>
  <c r="E15" i="1"/>
  <c r="K15" i="1" s="1"/>
  <c r="D15" i="1"/>
  <c r="F15" i="1" s="1"/>
  <c r="H15" i="1" s="1"/>
  <c r="K14" i="1"/>
  <c r="J14" i="1"/>
  <c r="F14" i="1"/>
  <c r="H14" i="1" s="1"/>
  <c r="K13" i="1"/>
  <c r="J13" i="1"/>
  <c r="F13" i="1"/>
  <c r="H13" i="1" s="1"/>
  <c r="K12" i="1"/>
  <c r="J12" i="1"/>
  <c r="F12" i="1"/>
  <c r="H12" i="1" s="1"/>
  <c r="K11" i="1"/>
  <c r="J11" i="1"/>
  <c r="F11" i="1"/>
  <c r="H11" i="1" s="1"/>
  <c r="K10" i="1"/>
  <c r="J10" i="1"/>
  <c r="F10" i="1"/>
  <c r="H10" i="1" s="1"/>
  <c r="F7" i="1"/>
  <c r="H7" i="1" s="1"/>
  <c r="E7" i="1"/>
  <c r="E17" i="1" s="1"/>
  <c r="D7" i="1"/>
  <c r="J7" i="1" s="1"/>
  <c r="K6" i="1"/>
  <c r="J6" i="1"/>
  <c r="H6" i="1"/>
  <c r="F6" i="1"/>
  <c r="K5" i="1"/>
  <c r="J5" i="1"/>
  <c r="H5" i="1"/>
  <c r="F5" i="1"/>
  <c r="E28" i="1" l="1"/>
  <c r="K17" i="1"/>
  <c r="F17" i="1"/>
  <c r="H17" i="1" s="1"/>
  <c r="D36" i="1"/>
  <c r="J36" i="1" s="1"/>
  <c r="J28" i="1"/>
  <c r="K7" i="1"/>
  <c r="J25" i="1"/>
  <c r="J15" i="1"/>
  <c r="K25" i="1"/>
  <c r="K34" i="1"/>
  <c r="E36" i="1" l="1"/>
  <c r="K28" i="1"/>
  <c r="F28" i="1"/>
  <c r="H28" i="1" s="1"/>
  <c r="K36" i="1" l="1"/>
  <c r="F36" i="1"/>
  <c r="H36" i="1" s="1"/>
</calcChain>
</file>

<file path=xl/sharedStrings.xml><?xml version="1.0" encoding="utf-8"?>
<sst xmlns="http://schemas.openxmlformats.org/spreadsheetml/2006/main" count="104" uniqueCount="33">
  <si>
    <t>ESTADO DE RESULTADOS</t>
  </si>
  <si>
    <t>Análisis Horizontal</t>
  </si>
  <si>
    <t>Análisis Vertical</t>
  </si>
  <si>
    <t>Signo</t>
  </si>
  <si>
    <t>Flujo</t>
  </si>
  <si>
    <t xml:space="preserve"> + </t>
  </si>
  <si>
    <t xml:space="preserve">Ventas </t>
  </si>
  <si>
    <t xml:space="preserve"> - </t>
  </si>
  <si>
    <t xml:space="preserve">Costo de ventas </t>
  </si>
  <si>
    <t xml:space="preserve"> = </t>
  </si>
  <si>
    <t xml:space="preserve">Utilidad bruta </t>
  </si>
  <si>
    <t>Gastos de operación</t>
  </si>
  <si>
    <t xml:space="preserve">Generales y administrativos </t>
  </si>
  <si>
    <t xml:space="preserve">Desarrollo de nuevos mercados </t>
  </si>
  <si>
    <t xml:space="preserve">Pérdida en venta en disposición de activos </t>
  </si>
  <si>
    <t>-</t>
  </si>
  <si>
    <t xml:space="preserve">Otros ingresos de operación, netos </t>
  </si>
  <si>
    <t xml:space="preserve">Total gastos de operación </t>
  </si>
  <si>
    <t>Utilidad de Operación</t>
  </si>
  <si>
    <t>Otros gastos e ingresos, neto:</t>
  </si>
  <si>
    <t xml:space="preserve">Depreciación </t>
  </si>
  <si>
    <t xml:space="preserve">Gastos financieros </t>
  </si>
  <si>
    <t xml:space="preserve">Ingresos financieros </t>
  </si>
  <si>
    <t>Gastos de diferencial cambiario</t>
  </si>
  <si>
    <t>Ingresos de diferencial cambiario</t>
  </si>
  <si>
    <t xml:space="preserve">Total gastos de financiamiento </t>
  </si>
  <si>
    <t xml:space="preserve">Ingreso por valuación de inversión </t>
  </si>
  <si>
    <t xml:space="preserve">Utilidad antes de impuesto sobre la renta </t>
  </si>
  <si>
    <t>Impuesto sobre la renta</t>
  </si>
  <si>
    <t xml:space="preserve">Corriente </t>
  </si>
  <si>
    <t xml:space="preserve">Diferido </t>
  </si>
  <si>
    <t xml:space="preserve">Total impuesto sobre la renta </t>
  </si>
  <si>
    <t xml:space="preserve">Utilidad neta del año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</si>
</sst>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[$₡-140A]* #,##0_);_([$₡-140A]* \(#,##0\);_([$₡-140A]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Book Antiqua"/>
      <family val="1"/>
    </font>
    <font>
      <b/>
      <sz val="11"/>
      <color theme="1"/>
      <name val="Book Antiqua"/>
      <family val="1"/>
    </font>
    <font>
      <i/>
      <sz val="11"/>
      <color theme="1"/>
      <name val="Book Antiqua"/>
      <family val="1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164" fontId="2" fillId="0" borderId="0" xfId="0" applyNumberFormat="1" applyFont="1"/>
    <xf numFmtId="10" fontId="2" fillId="0" borderId="0" xfId="1" applyNumberFormat="1" applyFont="1"/>
    <xf numFmtId="164" fontId="2" fillId="0" borderId="1" xfId="0" applyNumberFormat="1" applyFont="1" applyBorder="1"/>
    <xf numFmtId="10" fontId="2" fillId="0" borderId="1" xfId="1" applyNumberFormat="1" applyFont="1" applyBorder="1"/>
    <xf numFmtId="0" fontId="3" fillId="2" borderId="0" xfId="0" applyFont="1" applyFill="1"/>
    <xf numFmtId="164" fontId="3" fillId="2" borderId="0" xfId="0" applyNumberFormat="1" applyFont="1" applyFill="1"/>
    <xf numFmtId="10" fontId="3" fillId="2" borderId="0" xfId="1" applyNumberFormat="1" applyFont="1" applyFill="1"/>
    <xf numFmtId="164" fontId="3" fillId="0" borderId="2" xfId="0" applyNumberFormat="1" applyFont="1" applyBorder="1"/>
    <xf numFmtId="10" fontId="3" fillId="0" borderId="2" xfId="1" applyNumberFormat="1" applyFont="1" applyBorder="1"/>
    <xf numFmtId="0" fontId="3" fillId="3" borderId="0" xfId="0" applyFont="1" applyFill="1"/>
    <xf numFmtId="164" fontId="3" fillId="3" borderId="0" xfId="0" applyNumberFormat="1" applyFont="1" applyFill="1"/>
    <xf numFmtId="10" fontId="3" fillId="3" borderId="0" xfId="1" applyNumberFormat="1" applyFont="1" applyFill="1"/>
    <xf numFmtId="0" fontId="4" fillId="0" borderId="0" xfId="0" applyFont="1"/>
    <xf numFmtId="0" fontId="2" fillId="0" borderId="0" xfId="0" applyFont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K36"/>
  <sheetViews>
    <sheetView zoomScale="90" zoomScaleNormal="90" workbookViewId="0">
      <selection activeCell="C20" sqref="C20"/>
    </sheetView>
  </sheetViews>
  <sheetFormatPr baseColWidth="10" defaultRowHeight="16.5" x14ac:dyDescent="0.3"/>
  <cols>
    <col min="1" max="1" width="4.5703125" style="3" customWidth="1"/>
    <col min="2" max="2" width="6.28515625" style="1" bestFit="1" customWidth="1"/>
    <col min="3" max="3" width="43.42578125" style="3" bestFit="1" customWidth="1"/>
    <col min="4" max="5" width="15.28515625" style="3" bestFit="1" customWidth="1"/>
    <col min="6" max="6" width="15" style="3" bestFit="1" customWidth="1"/>
    <col min="7" max="7" width="4" style="3" customWidth="1"/>
    <col min="8" max="8" width="19.5703125" style="3" bestFit="1" customWidth="1"/>
    <col min="9" max="9" width="4" style="3" customWidth="1"/>
    <col min="10" max="11" width="9.140625" style="3" bestFit="1" customWidth="1"/>
    <col min="12" max="16384" width="11.42578125" style="3"/>
  </cols>
  <sheetData>
    <row r="3" spans="2:11" x14ac:dyDescent="0.3">
      <c r="C3" s="2" t="s">
        <v>0</v>
      </c>
      <c r="H3" s="3" t="s">
        <v>1</v>
      </c>
      <c r="J3" s="17" t="s">
        <v>2</v>
      </c>
      <c r="K3" s="17"/>
    </row>
    <row r="4" spans="2:11" x14ac:dyDescent="0.3">
      <c r="B4" s="1" t="s">
        <v>3</v>
      </c>
      <c r="D4" s="3">
        <v>2007</v>
      </c>
      <c r="E4" s="3">
        <v>2008</v>
      </c>
      <c r="F4" s="3" t="s">
        <v>4</v>
      </c>
      <c r="J4" s="3">
        <v>2007</v>
      </c>
      <c r="K4" s="3">
        <v>2008</v>
      </c>
    </row>
    <row r="5" spans="2:11" x14ac:dyDescent="0.3">
      <c r="B5" s="1" t="s">
        <v>5</v>
      </c>
      <c r="C5" s="3" t="s">
        <v>6</v>
      </c>
      <c r="D5" s="4">
        <v>102015465</v>
      </c>
      <c r="E5" s="4">
        <v>112115456</v>
      </c>
      <c r="F5" s="4">
        <f>E5-D5</f>
        <v>10099991</v>
      </c>
      <c r="H5" s="5">
        <f>F5/D5</f>
        <v>9.9004508777174122E-2</v>
      </c>
      <c r="J5" s="5">
        <f>D5/D$5</f>
        <v>1</v>
      </c>
      <c r="K5" s="5">
        <f t="shared" ref="K5:K7" si="0">E5/E$5</f>
        <v>1</v>
      </c>
    </row>
    <row r="6" spans="2:11" x14ac:dyDescent="0.3">
      <c r="B6" s="1" t="s">
        <v>7</v>
      </c>
      <c r="C6" s="3" t="s">
        <v>8</v>
      </c>
      <c r="D6" s="6">
        <v>48423152</v>
      </c>
      <c r="E6" s="6">
        <v>52145325</v>
      </c>
      <c r="F6" s="6">
        <f t="shared" ref="F6:F7" si="1">E6-D6</f>
        <v>3722173</v>
      </c>
      <c r="H6" s="7">
        <f t="shared" ref="H6:H7" si="2">F6/D6</f>
        <v>7.6867631417302199E-2</v>
      </c>
      <c r="J6" s="7">
        <f t="shared" ref="J6:J7" si="3">D6/D$5</f>
        <v>0.47466481675106809</v>
      </c>
      <c r="K6" s="7">
        <f t="shared" si="0"/>
        <v>0.46510380335071733</v>
      </c>
    </row>
    <row r="7" spans="2:11" x14ac:dyDescent="0.3">
      <c r="B7" s="1" t="s">
        <v>9</v>
      </c>
      <c r="C7" s="8" t="s">
        <v>10</v>
      </c>
      <c r="D7" s="9">
        <f>D5-D6</f>
        <v>53592313</v>
      </c>
      <c r="E7" s="9">
        <f>E5-E6</f>
        <v>59970131</v>
      </c>
      <c r="F7" s="9">
        <f t="shared" si="1"/>
        <v>6377818</v>
      </c>
      <c r="H7" s="10">
        <f t="shared" si="2"/>
        <v>0.11900620896881238</v>
      </c>
      <c r="J7" s="10">
        <f t="shared" si="3"/>
        <v>0.52533518324893191</v>
      </c>
      <c r="K7" s="10">
        <f t="shared" si="0"/>
        <v>0.53489619664928267</v>
      </c>
    </row>
    <row r="8" spans="2:11" x14ac:dyDescent="0.3">
      <c r="D8" s="4"/>
      <c r="E8" s="4"/>
      <c r="F8" s="4"/>
      <c r="H8" s="5"/>
      <c r="J8" s="5"/>
      <c r="K8" s="5"/>
    </row>
    <row r="9" spans="2:11" x14ac:dyDescent="0.3">
      <c r="C9" s="3" t="s">
        <v>11</v>
      </c>
      <c r="D9" s="4"/>
      <c r="E9" s="4"/>
      <c r="F9" s="4"/>
      <c r="H9" s="5"/>
      <c r="J9" s="5"/>
      <c r="K9" s="5"/>
    </row>
    <row r="10" spans="2:11" x14ac:dyDescent="0.3">
      <c r="B10" s="1" t="s">
        <v>5</v>
      </c>
      <c r="C10" s="3" t="s">
        <v>12</v>
      </c>
      <c r="D10" s="4">
        <v>8568956</v>
      </c>
      <c r="E10" s="4">
        <v>9568545</v>
      </c>
      <c r="F10" s="4">
        <f t="shared" ref="F10:F17" si="4">E10-D10</f>
        <v>999589</v>
      </c>
      <c r="H10" s="5">
        <f t="shared" ref="H10:H17" si="5">F10/D10</f>
        <v>0.11665236698612994</v>
      </c>
      <c r="J10" s="5">
        <f t="shared" ref="J10:K15" si="6">D10/D$5</f>
        <v>8.3996637176530053E-2</v>
      </c>
      <c r="K10" s="5">
        <f t="shared" si="6"/>
        <v>8.5345458524469633E-2</v>
      </c>
    </row>
    <row r="11" spans="2:11" x14ac:dyDescent="0.3">
      <c r="B11" s="1" t="s">
        <v>5</v>
      </c>
      <c r="C11" s="3" t="s">
        <v>6</v>
      </c>
      <c r="D11" s="4">
        <v>25326542</v>
      </c>
      <c r="E11" s="4">
        <v>22154563</v>
      </c>
      <c r="F11" s="4">
        <f t="shared" si="4"/>
        <v>-3171979</v>
      </c>
      <c r="H11" s="5">
        <f t="shared" si="5"/>
        <v>-0.12524327245306524</v>
      </c>
      <c r="J11" s="5">
        <f t="shared" si="6"/>
        <v>0.2482617905040182</v>
      </c>
      <c r="K11" s="5">
        <f t="shared" si="6"/>
        <v>0.19760489579599089</v>
      </c>
    </row>
    <row r="12" spans="2:11" x14ac:dyDescent="0.3">
      <c r="B12" s="1" t="s">
        <v>5</v>
      </c>
      <c r="C12" s="3" t="s">
        <v>13</v>
      </c>
      <c r="D12" s="4">
        <v>9658653</v>
      </c>
      <c r="E12" s="4">
        <v>11215452</v>
      </c>
      <c r="F12" s="4">
        <f t="shared" si="4"/>
        <v>1556799</v>
      </c>
      <c r="H12" s="5">
        <f t="shared" si="5"/>
        <v>0.16118179211946013</v>
      </c>
      <c r="J12" s="5">
        <f t="shared" si="6"/>
        <v>9.467832156624488E-2</v>
      </c>
      <c r="K12" s="5">
        <f t="shared" si="6"/>
        <v>0.1000348426536302</v>
      </c>
    </row>
    <row r="13" spans="2:11" x14ac:dyDescent="0.3">
      <c r="B13" s="1" t="s">
        <v>5</v>
      </c>
      <c r="C13" s="3" t="s">
        <v>14</v>
      </c>
      <c r="D13" s="4">
        <v>85986</v>
      </c>
      <c r="E13" s="4">
        <v>102313</v>
      </c>
      <c r="F13" s="4">
        <f t="shared" si="4"/>
        <v>16327</v>
      </c>
      <c r="H13" s="5">
        <f t="shared" si="5"/>
        <v>0.18987974786593168</v>
      </c>
      <c r="J13" s="5">
        <f t="shared" si="6"/>
        <v>8.4287220569940059E-4</v>
      </c>
      <c r="K13" s="5">
        <f t="shared" si="6"/>
        <v>9.1256820112295672E-4</v>
      </c>
    </row>
    <row r="14" spans="2:11" x14ac:dyDescent="0.3">
      <c r="B14" s="1" t="s">
        <v>15</v>
      </c>
      <c r="C14" s="3" t="s">
        <v>16</v>
      </c>
      <c r="D14" s="6">
        <v>183967</v>
      </c>
      <c r="E14" s="6">
        <v>125458</v>
      </c>
      <c r="F14" s="6">
        <f t="shared" si="4"/>
        <v>-58509</v>
      </c>
      <c r="H14" s="7">
        <f t="shared" si="5"/>
        <v>-0.31804073556670492</v>
      </c>
      <c r="J14" s="7">
        <f t="shared" si="6"/>
        <v>1.8033246233794063E-3</v>
      </c>
      <c r="K14" s="7">
        <f t="shared" si="6"/>
        <v>1.1190071777436288E-3</v>
      </c>
    </row>
    <row r="15" spans="2:11" x14ac:dyDescent="0.3">
      <c r="B15" s="1" t="s">
        <v>9</v>
      </c>
      <c r="C15" s="8" t="s">
        <v>17</v>
      </c>
      <c r="D15" s="9">
        <f>SUM(D10:D13,-D14)</f>
        <v>43456170</v>
      </c>
      <c r="E15" s="9">
        <f>SUM(E10:E13,-E14)</f>
        <v>42915415</v>
      </c>
      <c r="F15" s="9">
        <f t="shared" si="4"/>
        <v>-540755</v>
      </c>
      <c r="H15" s="10">
        <f t="shared" si="5"/>
        <v>-1.2443687513188575E-2</v>
      </c>
      <c r="J15" s="10">
        <f t="shared" si="6"/>
        <v>0.42597629682911309</v>
      </c>
      <c r="K15" s="10">
        <f t="shared" si="6"/>
        <v>0.38277875799747002</v>
      </c>
    </row>
    <row r="16" spans="2:11" ht="17.25" thickBot="1" x14ac:dyDescent="0.35">
      <c r="C16" s="2"/>
      <c r="D16" s="11"/>
      <c r="E16" s="11"/>
      <c r="F16" s="11"/>
      <c r="H16" s="12"/>
      <c r="J16" s="12"/>
      <c r="K16" s="12"/>
    </row>
    <row r="17" spans="2:11" ht="17.25" thickTop="1" x14ac:dyDescent="0.3">
      <c r="B17" s="1" t="s">
        <v>9</v>
      </c>
      <c r="C17" s="13" t="s">
        <v>18</v>
      </c>
      <c r="D17" s="14">
        <v>14402425</v>
      </c>
      <c r="E17" s="14">
        <f>E7-E15</f>
        <v>17054716</v>
      </c>
      <c r="F17" s="14">
        <f t="shared" si="4"/>
        <v>2652291</v>
      </c>
      <c r="H17" s="15">
        <f t="shared" si="5"/>
        <v>0.18415586264118716</v>
      </c>
      <c r="J17" s="15">
        <f t="shared" ref="J17:K17" si="7">D17/D$5</f>
        <v>0.1411788398945199</v>
      </c>
      <c r="K17" s="15">
        <f t="shared" si="7"/>
        <v>0.15211743865181265</v>
      </c>
    </row>
    <row r="18" spans="2:11" x14ac:dyDescent="0.3">
      <c r="D18" s="4"/>
      <c r="E18" s="4"/>
      <c r="F18" s="4"/>
      <c r="H18" s="5"/>
      <c r="J18" s="5"/>
      <c r="K18" s="5"/>
    </row>
    <row r="19" spans="2:11" x14ac:dyDescent="0.3">
      <c r="C19" s="3" t="s">
        <v>19</v>
      </c>
      <c r="D19" s="4"/>
      <c r="E19" s="4"/>
      <c r="F19" s="4"/>
      <c r="H19" s="5"/>
      <c r="J19" s="5"/>
      <c r="K19" s="5"/>
    </row>
    <row r="20" spans="2:11" x14ac:dyDescent="0.3">
      <c r="B20" s="1" t="s">
        <v>5</v>
      </c>
      <c r="C20" s="3" t="s">
        <v>20</v>
      </c>
      <c r="D20" s="4">
        <v>6523256</v>
      </c>
      <c r="E20" s="4">
        <v>5252654</v>
      </c>
      <c r="F20" s="4">
        <f t="shared" ref="F20:F28" si="8">E20-D20</f>
        <v>-1270602</v>
      </c>
      <c r="H20" s="5">
        <f t="shared" ref="H20:H25" si="9">F20/D20</f>
        <v>-0.19478033669075689</v>
      </c>
      <c r="J20" s="5">
        <f t="shared" ref="J20:K25" si="10">D20/D$5</f>
        <v>6.3943795188307964E-2</v>
      </c>
      <c r="K20" s="5">
        <f t="shared" si="10"/>
        <v>4.6850400358715932E-2</v>
      </c>
    </row>
    <row r="21" spans="2:11" x14ac:dyDescent="0.3">
      <c r="B21" s="1" t="s">
        <v>5</v>
      </c>
      <c r="C21" s="3" t="s">
        <v>21</v>
      </c>
      <c r="D21" s="4">
        <v>2565485</v>
      </c>
      <c r="E21" s="4">
        <v>3526354</v>
      </c>
      <c r="F21" s="4">
        <f t="shared" si="8"/>
        <v>960869</v>
      </c>
      <c r="H21" s="5">
        <f t="shared" si="9"/>
        <v>0.37453697838810207</v>
      </c>
      <c r="J21" s="5">
        <f t="shared" si="10"/>
        <v>2.514800084477388E-2</v>
      </c>
      <c r="K21" s="5">
        <f t="shared" si="10"/>
        <v>3.1452880145267391E-2</v>
      </c>
    </row>
    <row r="22" spans="2:11" x14ac:dyDescent="0.3">
      <c r="B22" s="1" t="s">
        <v>7</v>
      </c>
      <c r="C22" s="3" t="s">
        <v>22</v>
      </c>
      <c r="D22" s="4">
        <v>95685</v>
      </c>
      <c r="E22" s="4">
        <v>85645</v>
      </c>
      <c r="F22" s="4">
        <f t="shared" si="8"/>
        <v>-10040</v>
      </c>
      <c r="H22" s="5">
        <f t="shared" si="9"/>
        <v>-0.10492762710978733</v>
      </c>
      <c r="J22" s="5">
        <f t="shared" si="10"/>
        <v>9.3794602612456849E-4</v>
      </c>
      <c r="K22" s="5">
        <f t="shared" si="10"/>
        <v>7.6390002819950174E-4</v>
      </c>
    </row>
    <row r="23" spans="2:11" x14ac:dyDescent="0.3">
      <c r="B23" s="1" t="s">
        <v>5</v>
      </c>
      <c r="C23" s="3" t="s">
        <v>23</v>
      </c>
      <c r="D23" s="4">
        <v>95685</v>
      </c>
      <c r="E23" s="4">
        <v>42548</v>
      </c>
      <c r="F23" s="4">
        <f t="shared" si="8"/>
        <v>-53137</v>
      </c>
      <c r="H23" s="5">
        <f t="shared" si="9"/>
        <v>-0.55533260176621202</v>
      </c>
      <c r="J23" s="5">
        <f t="shared" si="10"/>
        <v>9.3794602612456849E-4</v>
      </c>
      <c r="K23" s="5">
        <f t="shared" si="10"/>
        <v>3.7950164516121668E-4</v>
      </c>
    </row>
    <row r="24" spans="2:11" x14ac:dyDescent="0.3">
      <c r="B24" s="1" t="s">
        <v>7</v>
      </c>
      <c r="C24" s="3" t="s">
        <v>24</v>
      </c>
      <c r="D24" s="6">
        <v>1254523</v>
      </c>
      <c r="E24" s="6">
        <v>856958</v>
      </c>
      <c r="F24" s="6">
        <f t="shared" si="8"/>
        <v>-397565</v>
      </c>
      <c r="H24" s="7">
        <f t="shared" si="9"/>
        <v>-0.31690530982692228</v>
      </c>
      <c r="J24" s="7">
        <f t="shared" si="10"/>
        <v>1.2297380598127941E-2</v>
      </c>
      <c r="K24" s="7">
        <f t="shared" si="10"/>
        <v>7.6435313254222502E-3</v>
      </c>
    </row>
    <row r="25" spans="2:11" x14ac:dyDescent="0.3">
      <c r="B25" s="1" t="s">
        <v>9</v>
      </c>
      <c r="C25" s="8" t="s">
        <v>25</v>
      </c>
      <c r="D25" s="9">
        <f>SUM(D20:D21,-D22,D23,-D24)</f>
        <v>7834218</v>
      </c>
      <c r="E25" s="9">
        <f>SUM(E20:E21,-E22,E23,-E24)</f>
        <v>7878953</v>
      </c>
      <c r="F25" s="9">
        <f t="shared" si="8"/>
        <v>44735</v>
      </c>
      <c r="H25" s="10">
        <f t="shared" si="9"/>
        <v>5.7102061750132563E-3</v>
      </c>
      <c r="J25" s="10">
        <f t="shared" si="10"/>
        <v>7.6794415434953911E-2</v>
      </c>
      <c r="K25" s="10">
        <f t="shared" si="10"/>
        <v>7.0275350795522787E-2</v>
      </c>
    </row>
    <row r="26" spans="2:11" x14ac:dyDescent="0.3">
      <c r="D26" s="4"/>
      <c r="E26" s="4"/>
      <c r="F26" s="4"/>
      <c r="H26" s="5"/>
      <c r="J26" s="5"/>
      <c r="K26" s="5"/>
    </row>
    <row r="27" spans="2:11" x14ac:dyDescent="0.3">
      <c r="B27" s="1" t="s">
        <v>7</v>
      </c>
      <c r="C27" s="3" t="s">
        <v>26</v>
      </c>
      <c r="D27" s="6">
        <v>12543</v>
      </c>
      <c r="E27" s="6">
        <v>5665</v>
      </c>
      <c r="F27" s="6">
        <f t="shared" si="8"/>
        <v>-6878</v>
      </c>
      <c r="H27" s="7">
        <f t="shared" ref="H27:H28" si="11">F27/D27</f>
        <v>-0.54835366339791114</v>
      </c>
      <c r="J27" s="7">
        <f t="shared" ref="J27:K28" si="12">D27/D$5</f>
        <v>1.2295194655045683E-4</v>
      </c>
      <c r="K27" s="7">
        <f t="shared" si="12"/>
        <v>5.0528269715105117E-5</v>
      </c>
    </row>
    <row r="28" spans="2:11" x14ac:dyDescent="0.3">
      <c r="B28" s="1" t="s">
        <v>9</v>
      </c>
      <c r="C28" s="13" t="s">
        <v>27</v>
      </c>
      <c r="D28" s="14">
        <f>D17-D25+D27</f>
        <v>6580750</v>
      </c>
      <c r="E28" s="14">
        <f>E17-E25+E27</f>
        <v>9181428</v>
      </c>
      <c r="F28" s="14">
        <f t="shared" si="8"/>
        <v>2600678</v>
      </c>
      <c r="H28" s="15">
        <f t="shared" si="11"/>
        <v>0.39519477263229874</v>
      </c>
      <c r="J28" s="15">
        <f t="shared" si="12"/>
        <v>6.4507376406116465E-2</v>
      </c>
      <c r="K28" s="15">
        <f t="shared" si="12"/>
        <v>8.1892616126004958E-2</v>
      </c>
    </row>
    <row r="29" spans="2:11" x14ac:dyDescent="0.3">
      <c r="D29" s="4"/>
      <c r="E29" s="4"/>
      <c r="F29" s="4"/>
      <c r="H29" s="5"/>
      <c r="J29" s="5"/>
      <c r="K29" s="5"/>
    </row>
    <row r="30" spans="2:11" x14ac:dyDescent="0.3">
      <c r="D30" s="4"/>
      <c r="E30" s="4"/>
      <c r="F30" s="4"/>
      <c r="H30" s="5"/>
      <c r="J30" s="5"/>
      <c r="K30" s="5"/>
    </row>
    <row r="31" spans="2:11" x14ac:dyDescent="0.3">
      <c r="C31" s="16" t="s">
        <v>28</v>
      </c>
      <c r="D31" s="4"/>
      <c r="E31" s="4"/>
      <c r="F31" s="4"/>
      <c r="H31" s="5"/>
      <c r="J31" s="5"/>
      <c r="K31" s="5"/>
    </row>
    <row r="32" spans="2:11" x14ac:dyDescent="0.3">
      <c r="B32" s="1" t="s">
        <v>5</v>
      </c>
      <c r="C32" s="3" t="s">
        <v>29</v>
      </c>
      <c r="D32" s="4">
        <v>2215643</v>
      </c>
      <c r="E32" s="4">
        <v>1256424</v>
      </c>
      <c r="F32" s="4">
        <f t="shared" ref="F32:F34" si="13">E32-D32</f>
        <v>-959219</v>
      </c>
      <c r="H32" s="5">
        <f t="shared" ref="H32:H33" si="14">F32/D32</f>
        <v>-0.43293030510781744</v>
      </c>
      <c r="J32" s="5">
        <f t="shared" ref="J32:K34" si="15">D32/D$5</f>
        <v>2.1718697258302944E-2</v>
      </c>
      <c r="K32" s="5">
        <f t="shared" si="15"/>
        <v>1.120651910830207E-2</v>
      </c>
    </row>
    <row r="33" spans="2:11" x14ac:dyDescent="0.3">
      <c r="B33" s="1" t="s">
        <v>7</v>
      </c>
      <c r="C33" s="3" t="s">
        <v>30</v>
      </c>
      <c r="D33" s="6">
        <v>1542154</v>
      </c>
      <c r="E33" s="6">
        <v>655231</v>
      </c>
      <c r="F33" s="6">
        <f t="shared" si="13"/>
        <v>-886923</v>
      </c>
      <c r="H33" s="7">
        <f t="shared" si="14"/>
        <v>-0.57511960543499552</v>
      </c>
      <c r="J33" s="7">
        <f t="shared" si="15"/>
        <v>1.5116864879261198E-2</v>
      </c>
      <c r="K33" s="7">
        <f t="shared" si="15"/>
        <v>5.8442521965927693E-3</v>
      </c>
    </row>
    <row r="34" spans="2:11" x14ac:dyDescent="0.3">
      <c r="B34" s="1" t="s">
        <v>9</v>
      </c>
      <c r="C34" s="8" t="s">
        <v>31</v>
      </c>
      <c r="D34" s="9">
        <f>D32-D33</f>
        <v>673489</v>
      </c>
      <c r="E34" s="9">
        <f>E32-E33</f>
        <v>601193</v>
      </c>
      <c r="F34" s="9">
        <f t="shared" si="13"/>
        <v>-72296</v>
      </c>
      <c r="H34" s="10">
        <f>F34/D34</f>
        <v>-0.10734548003011185</v>
      </c>
      <c r="J34" s="10">
        <f t="shared" si="15"/>
        <v>6.6018323790417461E-3</v>
      </c>
      <c r="K34" s="10">
        <f t="shared" si="15"/>
        <v>5.362266911709301E-3</v>
      </c>
    </row>
    <row r="35" spans="2:11" ht="17.25" thickBot="1" x14ac:dyDescent="0.35">
      <c r="C35" s="2"/>
      <c r="D35" s="11"/>
      <c r="E35" s="11"/>
      <c r="F35" s="11"/>
      <c r="H35" s="12"/>
      <c r="J35" s="12"/>
      <c r="K35" s="12"/>
    </row>
    <row r="36" spans="2:11" ht="17.25" thickTop="1" x14ac:dyDescent="0.3">
      <c r="B36" s="1" t="s">
        <v>9</v>
      </c>
      <c r="C36" s="13" t="s">
        <v>32</v>
      </c>
      <c r="D36" s="14">
        <f>D28-D34</f>
        <v>5907261</v>
      </c>
      <c r="E36" s="14">
        <f>E28-E34</f>
        <v>8580235</v>
      </c>
      <c r="F36" s="14">
        <f t="shared" ref="F36" si="16">E36-D36</f>
        <v>2672974</v>
      </c>
      <c r="H36" s="15">
        <f>F36/D36</f>
        <v>0.45248957173214455</v>
      </c>
      <c r="J36" s="15">
        <f t="shared" ref="J36:K36" si="17">D36/D$5</f>
        <v>5.7905544027074721E-2</v>
      </c>
      <c r="K36" s="15">
        <f t="shared" si="17"/>
        <v>7.6530349214295662E-2</v>
      </c>
    </row>
  </sheetData>
  <mergeCells count="1">
    <mergeCell ref="J3:K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K36"/>
  <sheetViews>
    <sheetView tabSelected="1" zoomScale="90" zoomScaleNormal="90" workbookViewId="0">
      <selection activeCell="G11" sqref="G11"/>
    </sheetView>
  </sheetViews>
  <sheetFormatPr baseColWidth="10" defaultRowHeight="16.5" x14ac:dyDescent="0.3"/>
  <cols>
    <col min="1" max="1" width="4.5703125" style="3" customWidth="1"/>
    <col min="2" max="2" width="6.28515625" style="1" bestFit="1" customWidth="1"/>
    <col min="3" max="3" width="43.42578125" style="3" bestFit="1" customWidth="1"/>
    <col min="4" max="5" width="15.28515625" style="3" bestFit="1" customWidth="1"/>
    <col min="6" max="6" width="15" style="3" bestFit="1" customWidth="1"/>
    <col min="7" max="7" width="4" style="3" customWidth="1"/>
    <col min="8" max="8" width="19.5703125" style="3" bestFit="1" customWidth="1"/>
    <col min="9" max="9" width="4" style="3" customWidth="1"/>
    <col min="10" max="11" width="9.140625" style="3" bestFit="1" customWidth="1"/>
    <col min="12" max="16384" width="11.42578125" style="3"/>
  </cols>
  <sheetData>
    <row r="3" spans="2:11" x14ac:dyDescent="0.3">
      <c r="C3" s="2" t="s">
        <v>0</v>
      </c>
      <c r="H3" s="3" t="s">
        <v>1</v>
      </c>
      <c r="J3" s="17" t="s">
        <v>2</v>
      </c>
      <c r="K3" s="17"/>
    </row>
    <row r="4" spans="2:11" x14ac:dyDescent="0.3">
      <c r="B4" s="1" t="s">
        <v>3</v>
      </c>
      <c r="D4" s="3">
        <v>2007</v>
      </c>
      <c r="E4" s="3">
        <v>2008</v>
      </c>
      <c r="F4" s="3" t="s">
        <v>4</v>
      </c>
      <c r="J4" s="3">
        <v>2007</v>
      </c>
      <c r="K4" s="3">
        <v>2008</v>
      </c>
    </row>
    <row r="5" spans="2:11" x14ac:dyDescent="0.3">
      <c r="B5" s="1" t="s">
        <v>5</v>
      </c>
      <c r="C5" s="3" t="s">
        <v>6</v>
      </c>
      <c r="D5" s="4">
        <v>102015465</v>
      </c>
      <c r="E5" s="4">
        <v>112115456</v>
      </c>
      <c r="F5" s="4"/>
      <c r="H5" s="5"/>
      <c r="J5" s="5"/>
      <c r="K5" s="5"/>
    </row>
    <row r="6" spans="2:11" x14ac:dyDescent="0.3">
      <c r="B6" s="1" t="s">
        <v>7</v>
      </c>
      <c r="C6" s="3" t="s">
        <v>8</v>
      </c>
      <c r="D6" s="6">
        <v>48423152</v>
      </c>
      <c r="E6" s="6">
        <v>52145325</v>
      </c>
      <c r="F6" s="6"/>
      <c r="H6" s="7"/>
      <c r="J6" s="7"/>
      <c r="K6" s="7"/>
    </row>
    <row r="7" spans="2:11" x14ac:dyDescent="0.3">
      <c r="B7" s="1" t="s">
        <v>9</v>
      </c>
      <c r="C7" s="8" t="s">
        <v>10</v>
      </c>
      <c r="D7" s="9"/>
      <c r="E7" s="9"/>
      <c r="F7" s="9"/>
      <c r="H7" s="10"/>
      <c r="J7" s="10"/>
      <c r="K7" s="10"/>
    </row>
    <row r="8" spans="2:11" x14ac:dyDescent="0.3">
      <c r="D8" s="4"/>
      <c r="E8" s="4"/>
      <c r="F8" s="4"/>
      <c r="H8" s="5"/>
      <c r="J8" s="5"/>
      <c r="K8" s="5"/>
    </row>
    <row r="9" spans="2:11" x14ac:dyDescent="0.3">
      <c r="C9" s="3" t="s">
        <v>11</v>
      </c>
      <c r="D9" s="4"/>
      <c r="E9" s="4"/>
      <c r="F9" s="4"/>
      <c r="H9" s="5"/>
      <c r="J9" s="5"/>
      <c r="K9" s="5"/>
    </row>
    <row r="10" spans="2:11" x14ac:dyDescent="0.3">
      <c r="B10" s="1" t="s">
        <v>5</v>
      </c>
      <c r="C10" s="3" t="s">
        <v>12</v>
      </c>
      <c r="D10" s="4">
        <v>8568956</v>
      </c>
      <c r="E10" s="4">
        <v>9568545</v>
      </c>
      <c r="F10" s="4"/>
      <c r="H10" s="5"/>
      <c r="J10" s="5"/>
      <c r="K10" s="5"/>
    </row>
    <row r="11" spans="2:11" x14ac:dyDescent="0.3">
      <c r="B11" s="1" t="s">
        <v>5</v>
      </c>
      <c r="C11" s="3" t="s">
        <v>6</v>
      </c>
      <c r="D11" s="4">
        <v>25326542</v>
      </c>
      <c r="E11" s="4">
        <v>22154563</v>
      </c>
      <c r="F11" s="4"/>
      <c r="H11" s="5"/>
      <c r="J11" s="5"/>
      <c r="K11" s="5"/>
    </row>
    <row r="12" spans="2:11" x14ac:dyDescent="0.3">
      <c r="B12" s="1" t="s">
        <v>5</v>
      </c>
      <c r="C12" s="3" t="s">
        <v>13</v>
      </c>
      <c r="D12" s="4">
        <v>9658653</v>
      </c>
      <c r="E12" s="4">
        <v>11215452</v>
      </c>
      <c r="F12" s="4"/>
      <c r="H12" s="5"/>
      <c r="J12" s="5"/>
      <c r="K12" s="5"/>
    </row>
    <row r="13" spans="2:11" x14ac:dyDescent="0.3">
      <c r="B13" s="1" t="s">
        <v>5</v>
      </c>
      <c r="C13" s="3" t="s">
        <v>14</v>
      </c>
      <c r="D13" s="4">
        <v>85986</v>
      </c>
      <c r="E13" s="4">
        <v>102313</v>
      </c>
      <c r="F13" s="4"/>
      <c r="H13" s="5"/>
      <c r="J13" s="5"/>
      <c r="K13" s="5"/>
    </row>
    <row r="14" spans="2:11" x14ac:dyDescent="0.3">
      <c r="B14" s="1" t="s">
        <v>15</v>
      </c>
      <c r="C14" s="3" t="s">
        <v>16</v>
      </c>
      <c r="D14" s="6">
        <v>183967</v>
      </c>
      <c r="E14" s="6">
        <v>125458</v>
      </c>
      <c r="F14" s="6"/>
      <c r="H14" s="7"/>
      <c r="J14" s="7"/>
      <c r="K14" s="7"/>
    </row>
    <row r="15" spans="2:11" x14ac:dyDescent="0.3">
      <c r="B15" s="1" t="s">
        <v>9</v>
      </c>
      <c r="C15" s="8" t="s">
        <v>17</v>
      </c>
      <c r="D15" s="9"/>
      <c r="E15" s="9"/>
      <c r="F15" s="9"/>
      <c r="H15" s="10"/>
      <c r="J15" s="10"/>
      <c r="K15" s="10"/>
    </row>
    <row r="16" spans="2:11" ht="17.25" thickBot="1" x14ac:dyDescent="0.35">
      <c r="C16" s="2"/>
      <c r="D16" s="11"/>
      <c r="E16" s="11"/>
      <c r="F16" s="11"/>
      <c r="H16" s="12"/>
      <c r="J16" s="12"/>
      <c r="K16" s="12"/>
    </row>
    <row r="17" spans="2:11" ht="17.25" thickTop="1" x14ac:dyDescent="0.3">
      <c r="B17" s="1" t="s">
        <v>9</v>
      </c>
      <c r="C17" s="13" t="s">
        <v>18</v>
      </c>
      <c r="D17" s="14"/>
      <c r="E17" s="14"/>
      <c r="F17" s="14"/>
      <c r="H17" s="15"/>
      <c r="J17" s="15"/>
      <c r="K17" s="15"/>
    </row>
    <row r="18" spans="2:11" x14ac:dyDescent="0.3">
      <c r="D18" s="4"/>
      <c r="E18" s="4"/>
      <c r="F18" s="4"/>
      <c r="H18" s="5"/>
      <c r="J18" s="5"/>
      <c r="K18" s="5"/>
    </row>
    <row r="19" spans="2:11" x14ac:dyDescent="0.3">
      <c r="C19" s="3" t="s">
        <v>19</v>
      </c>
      <c r="D19" s="4"/>
      <c r="E19" s="4"/>
      <c r="F19" s="4"/>
      <c r="H19" s="5"/>
      <c r="J19" s="5"/>
      <c r="K19" s="5"/>
    </row>
    <row r="20" spans="2:11" x14ac:dyDescent="0.3">
      <c r="B20" s="1" t="s">
        <v>5</v>
      </c>
      <c r="C20" s="3" t="s">
        <v>20</v>
      </c>
      <c r="D20" s="4">
        <v>6523256</v>
      </c>
      <c r="E20" s="4">
        <v>5252654</v>
      </c>
      <c r="F20" s="4"/>
      <c r="H20" s="5"/>
      <c r="J20" s="5"/>
      <c r="K20" s="5"/>
    </row>
    <row r="21" spans="2:11" x14ac:dyDescent="0.3">
      <c r="B21" s="1" t="s">
        <v>5</v>
      </c>
      <c r="C21" s="3" t="s">
        <v>21</v>
      </c>
      <c r="D21" s="4">
        <v>2565485</v>
      </c>
      <c r="E21" s="4">
        <v>3526354</v>
      </c>
      <c r="F21" s="4"/>
      <c r="H21" s="5"/>
      <c r="J21" s="5"/>
      <c r="K21" s="5"/>
    </row>
    <row r="22" spans="2:11" x14ac:dyDescent="0.3">
      <c r="B22" s="1" t="s">
        <v>7</v>
      </c>
      <c r="C22" s="3" t="s">
        <v>22</v>
      </c>
      <c r="D22" s="4">
        <v>95685</v>
      </c>
      <c r="E22" s="4">
        <v>85645</v>
      </c>
      <c r="F22" s="4"/>
      <c r="H22" s="5"/>
      <c r="J22" s="5"/>
      <c r="K22" s="5"/>
    </row>
    <row r="23" spans="2:11" x14ac:dyDescent="0.3">
      <c r="B23" s="1" t="s">
        <v>5</v>
      </c>
      <c r="C23" s="3" t="s">
        <v>23</v>
      </c>
      <c r="D23" s="4">
        <v>95685</v>
      </c>
      <c r="E23" s="4">
        <v>42548</v>
      </c>
      <c r="F23" s="4"/>
      <c r="H23" s="5"/>
      <c r="J23" s="5"/>
      <c r="K23" s="5"/>
    </row>
    <row r="24" spans="2:11" x14ac:dyDescent="0.3">
      <c r="B24" s="1" t="s">
        <v>7</v>
      </c>
      <c r="C24" s="3" t="s">
        <v>24</v>
      </c>
      <c r="D24" s="6">
        <v>1254523</v>
      </c>
      <c r="E24" s="6">
        <v>856958</v>
      </c>
      <c r="F24" s="6"/>
      <c r="H24" s="7"/>
      <c r="J24" s="7"/>
      <c r="K24" s="7"/>
    </row>
    <row r="25" spans="2:11" x14ac:dyDescent="0.3">
      <c r="B25" s="1" t="s">
        <v>9</v>
      </c>
      <c r="C25" s="8" t="s">
        <v>25</v>
      </c>
      <c r="D25" s="9"/>
      <c r="E25" s="9"/>
      <c r="F25" s="9"/>
      <c r="H25" s="10"/>
      <c r="J25" s="10"/>
      <c r="K25" s="10"/>
    </row>
    <row r="26" spans="2:11" x14ac:dyDescent="0.3">
      <c r="D26" s="4"/>
      <c r="E26" s="4"/>
      <c r="F26" s="4"/>
      <c r="H26" s="5"/>
      <c r="J26" s="5"/>
      <c r="K26" s="5"/>
    </row>
    <row r="27" spans="2:11" x14ac:dyDescent="0.3">
      <c r="B27" s="1" t="s">
        <v>7</v>
      </c>
      <c r="C27" s="3" t="s">
        <v>26</v>
      </c>
      <c r="D27" s="6">
        <v>12543</v>
      </c>
      <c r="E27" s="6">
        <v>5665</v>
      </c>
      <c r="F27" s="6"/>
      <c r="H27" s="7"/>
      <c r="J27" s="7"/>
      <c r="K27" s="7"/>
    </row>
    <row r="28" spans="2:11" x14ac:dyDescent="0.3">
      <c r="B28" s="1" t="s">
        <v>9</v>
      </c>
      <c r="C28" s="13" t="s">
        <v>27</v>
      </c>
      <c r="D28" s="14"/>
      <c r="E28" s="14"/>
      <c r="F28" s="14"/>
      <c r="H28" s="15"/>
      <c r="J28" s="15"/>
      <c r="K28" s="15"/>
    </row>
    <row r="29" spans="2:11" x14ac:dyDescent="0.3">
      <c r="D29" s="4"/>
      <c r="E29" s="4"/>
      <c r="F29" s="4"/>
      <c r="H29" s="5"/>
      <c r="J29" s="5"/>
      <c r="K29" s="5"/>
    </row>
    <row r="30" spans="2:11" x14ac:dyDescent="0.3">
      <c r="D30" s="4"/>
      <c r="E30" s="4"/>
      <c r="F30" s="4"/>
      <c r="H30" s="5"/>
      <c r="J30" s="5"/>
      <c r="K30" s="5"/>
    </row>
    <row r="31" spans="2:11" x14ac:dyDescent="0.3">
      <c r="C31" s="16" t="s">
        <v>28</v>
      </c>
      <c r="D31" s="4"/>
      <c r="E31" s="4"/>
      <c r="F31" s="4"/>
      <c r="H31" s="5"/>
      <c r="J31" s="5"/>
      <c r="K31" s="5"/>
    </row>
    <row r="32" spans="2:11" x14ac:dyDescent="0.3">
      <c r="B32" s="1" t="s">
        <v>5</v>
      </c>
      <c r="C32" s="3" t="s">
        <v>29</v>
      </c>
      <c r="D32" s="4">
        <v>2215643</v>
      </c>
      <c r="E32" s="4">
        <v>1256424</v>
      </c>
      <c r="F32" s="4"/>
      <c r="H32" s="5"/>
      <c r="J32" s="5"/>
      <c r="K32" s="5"/>
    </row>
    <row r="33" spans="2:11" x14ac:dyDescent="0.3">
      <c r="B33" s="1" t="s">
        <v>7</v>
      </c>
      <c r="C33" s="3" t="s">
        <v>30</v>
      </c>
      <c r="D33" s="6">
        <v>1542154</v>
      </c>
      <c r="E33" s="6">
        <v>655231</v>
      </c>
      <c r="F33" s="6"/>
      <c r="H33" s="7"/>
      <c r="J33" s="7"/>
      <c r="K33" s="7"/>
    </row>
    <row r="34" spans="2:11" x14ac:dyDescent="0.3">
      <c r="B34" s="1" t="s">
        <v>9</v>
      </c>
      <c r="C34" s="8" t="s">
        <v>31</v>
      </c>
      <c r="D34" s="9"/>
      <c r="E34" s="9"/>
      <c r="F34" s="9"/>
      <c r="H34" s="10"/>
      <c r="J34" s="10"/>
      <c r="K34" s="10"/>
    </row>
    <row r="35" spans="2:11" ht="17.25" thickBot="1" x14ac:dyDescent="0.35">
      <c r="C35" s="2"/>
      <c r="D35" s="11"/>
      <c r="E35" s="11"/>
      <c r="F35" s="11"/>
      <c r="H35" s="12"/>
      <c r="J35" s="12"/>
      <c r="K35" s="12"/>
    </row>
    <row r="36" spans="2:11" ht="17.25" thickTop="1" x14ac:dyDescent="0.3">
      <c r="B36" s="1" t="s">
        <v>9</v>
      </c>
      <c r="C36" s="13" t="s">
        <v>32</v>
      </c>
      <c r="D36" s="14"/>
      <c r="E36" s="14"/>
      <c r="F36" s="14"/>
      <c r="H36" s="15"/>
      <c r="J36" s="15"/>
      <c r="K36" s="15"/>
    </row>
  </sheetData>
  <mergeCells count="1">
    <mergeCell ref="J3:K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Est.Res.Resuelto</vt:lpstr>
      <vt:lpstr>Est.Res.</vt:lpstr>
    </vt:vector>
  </TitlesOfParts>
  <Company>Cisprocr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Cispro CR</dc:creator>
  <cp:lastModifiedBy>Cispro CR</cp:lastModifiedBy>
  <dcterms:created xsi:type="dcterms:W3CDTF">2015-12-09T11:20:29Z</dcterms:created>
  <dcterms:modified xsi:type="dcterms:W3CDTF">2015-12-09T11:26:09Z</dcterms:modified>
</cp:coreProperties>
</file>